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1FDB9CC8-2732-4A4A-91DC-33CD1FB1F7BC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קריטריונים!$A$1:$M$31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2" l="1"/>
  <c r="E26" i="22"/>
  <c r="L21" i="22"/>
  <c r="L5" i="22"/>
  <c r="C2" i="2"/>
  <c r="E22" i="22"/>
  <c r="E10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<sst xmlns="http://schemas.openxmlformats.org/spreadsheetml/2006/main" count="205" uniqueCount="132">
  <si>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</si>
  <si>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</si>
  <si>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</si>
  <si>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</si>
  <si>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</si>
  <si>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</si>
  <si>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</si>
  <si>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</si>
  <si>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</si>
  <si>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</si>
  <si>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</si>
  <si>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</si>
  <si>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</si>
  <si>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</si>
  <si>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</si>
  <si>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</si>
  <si>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</si>
  <si>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</si>
  <si>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</si>
  <si>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</si>
  <si>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</si>
  <si>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</si>
  <si>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</si>
  <si>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</si>
  <si>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</si>
  <si>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</si>
  <si>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</si>
  <si>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</si>
  <si>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</si>
  <si>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</si>
  <si>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</si>
  <si>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</si>
  <si>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</si>
  <si>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</si>
  <si>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</si>
  <si>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</si>
  <si>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</si>
  <si>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</si>
  <si>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</si>
  <si>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</si>
  <si>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</si>
  <si>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</si>
  <si>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</si>
  <si>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</si>
  <si>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</si>
  <si>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</si>
  <si>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</si>
  <si>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</si>
  <si>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</si>
  <si>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</si>
  <si>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</si>
  <si>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</si>
  <si>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</si>
  <si>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</si>
  <si>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</si>
  <si>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</si>
  <si>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</si>
  <si>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</si>
  <si>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</si>
  <si>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</si>
  <si>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</si>
  <si>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</si>
  <si>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</si>
  <si>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</si>
  <si>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</si>
  <si>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</si>
  <si>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</si>
  <si>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</si>
  <si>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</si>
  <si>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</si>
  <si>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</si>
  <si>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</si>
  <si>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</si>
  <si>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</si>
  <si>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</si>
  <si>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</si>
  <si>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</si>
  <si>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</si>
  <si>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</si>
  <si>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</si>
  <si>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</si>
  <si>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</si>
  <si>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</si>
  <si>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</si>
  <si>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אירוח וכלכלה בתנאי שדה</t>
  </si>
  <si>
    <t>משתתף ליממה או חלק ממנה</t>
  </si>
  <si>
    <t>שירותי ביטחון ואבטחה</t>
  </si>
  <si>
    <t>מאבטח ליממה</t>
  </si>
  <si>
    <t>עזרה ראשונה</t>
  </si>
  <si>
    <t>אספקה של ציוד קבוצתי</t>
  </si>
  <si>
    <t>הסעות</t>
  </si>
  <si>
    <t>רכב הקפצה</t>
  </si>
  <si>
    <t>רכב להקפצה(שעות)</t>
  </si>
  <si>
    <t>רכב צמוד לחצי יום</t>
  </si>
  <si>
    <t>רכב צמוד לחצי יום(שעות)</t>
  </si>
  <si>
    <t>רכב צמוד ליום שלם עם לינה</t>
  </si>
  <si>
    <t>רכב צמוד ליום שלם עם לינה(שעות)</t>
  </si>
  <si>
    <t>רכב צמוד ליום שלם ללא לינה</t>
  </si>
  <si>
    <t>רכב צמוד ליום שלם ללא לינה(שעות)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</si>
  <si>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</si>
  <si>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</si>
  <si>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</si>
  <si>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</si>
  <si>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</si>
  <si>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</si>
  <si>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</si>
  <si>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</si>
  <si>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</si>
  <si>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</si>
  <si>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</si>
  <si>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</si>
  <si>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>אירוח וכלכלה מתקן קבע</t>
  </si>
  <si>
    <t>50 חניכים לשבוע</t>
  </si>
  <si>
    <t>חובש מאבטח ליממה</t>
  </si>
  <si>
    <t xml:space="preserve">ניסיון בארגון וביצוע  סמינרים </t>
  </si>
  <si>
    <t>ימי משתלם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</si>
  <si>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</si>
  <si>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סמינרים או מחנות כהגדרתם במכרז</t>
  </si>
  <si>
    <t>פחות מ- 9 סמינרים בשלוש השנים האחרונות</t>
  </si>
  <si>
    <t>הנושא: 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פורמאלי-לנושא מספר 4 – השתלמויות מקצועיות בנושאי שדה, לאום וחברה בתנאי פנימייה למורי של"ח, השתלמויות לרכזי טיולים במערכת החינוך שנת שירות ובנות שירות לאומי</t>
  </si>
  <si>
    <t>21/6.2023</t>
  </si>
  <si>
    <t>10 - 13 סמינרים</t>
  </si>
  <si>
    <t>14 - 17 סמינרים</t>
  </si>
  <si>
    <t>18 - 21 סמינרים</t>
  </si>
  <si>
    <t xml:space="preserve"> 22 סמינרים ומעלה</t>
  </si>
  <si>
    <t>ימי משתלם מצטברים בשלוש השנים האחרונות</t>
  </si>
  <si>
    <t>פחות מ- 5,000 ימי משתלם</t>
  </si>
  <si>
    <t xml:space="preserve"> 5,000 ימי משתלם</t>
  </si>
  <si>
    <t xml:space="preserve"> 5,001-7500 ימי משתלם</t>
  </si>
  <si>
    <t xml:space="preserve"> 7,501-10,000 ימי משתלם</t>
  </si>
  <si>
    <t xml:space="preserve"> 10,001 ימי משתלם ומעלה</t>
  </si>
  <si>
    <r>
      <t xml:space="preserve">ציוד מתכלה לגיחות שדה ל- </t>
    </r>
    <r>
      <rPr>
        <b/>
        <sz val="10"/>
        <rFont val="David"/>
        <family val="2"/>
      </rPr>
      <t>50</t>
    </r>
    <r>
      <rPr>
        <sz val="10"/>
        <rFont val="David"/>
        <family val="2"/>
      </rPr>
      <t xml:space="preserve"> חניכים לפעילות עד שבוע (עפ"י רשימה שבנספח </t>
    </r>
    <r>
      <rPr>
        <b/>
        <sz val="10"/>
        <rFont val="David"/>
        <family val="2"/>
      </rPr>
      <t>4</t>
    </r>
    <r>
      <rPr>
        <sz val="10"/>
        <rFont val="David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</si>
</sst>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0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9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9" fontId="28" fillId="0" borderId="46" xfId="1" applyFont="1" applyFill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3" fontId="23" fillId="0" borderId="23" xfId="0" applyNumberFormat="1" applyFont="1" applyBorder="1" applyAlignment="1">
      <alignment horizontal="center" vertical="center" wrapText="1" readingOrder="2"/>
    </xf>
    <xf numFmtId="4" fontId="23" fillId="0" borderId="26" xfId="0" applyNumberFormat="1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10" fontId="28" fillId="0" borderId="46" xfId="1" applyNumberFormat="1" applyFont="1" applyFill="1" applyBorder="1" applyAlignment="1">
      <alignment horizontal="center" vertical="center" wrapText="1"/>
    </xf>
    <xf numFmtId="0" fontId="28" fillId="0" borderId="112" xfId="0" quotePrefix="1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 readingOrder="2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7" fillId="0" borderId="5" xfId="0" applyFont="1" applyBorder="1" applyAlignment="1">
      <alignment horizontal="right" vertical="top" wrapText="1" readingOrder="2"/>
    </xf>
    <xf numFmtId="0" fontId="17" fillId="0" borderId="6" xfId="0" applyFont="1" applyBorder="1" applyAlignment="1">
      <alignment horizontal="right" vertical="top" wrapText="1" readingOrder="2"/>
    </xf>
    <xf numFmtId="0" fontId="17" fillId="0" borderId="4" xfId="0" applyFont="1" applyBorder="1" applyAlignment="1">
      <alignment horizontal="right" vertical="top" wrapText="1" readingOrder="2"/>
    </xf>
    <xf numFmtId="0" fontId="17" fillId="0" borderId="13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4" xfId="0" applyFont="1" applyBorder="1" applyAlignment="1">
      <alignment horizontal="right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center" vertical="center" wrapText="1" readingOrder="2"/>
    </xf>
    <xf numFmtId="0" fontId="7" fillId="0" borderId="10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tabSelected="1" zoomScale="70" zoomScaleNormal="70" zoomScaleSheetLayoutView="100" workbookViewId="0">
      <selection activeCell="L21" sqref="L21:L32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7.453125" customWidth="1"/>
    <col min="7" max="7" width="8.453125" style="102" customWidth="1"/>
    <col min="8" max="8" width="11.7265625" customWidth="1"/>
    <col min="9" max="9" width="9.7265625" customWidth="1"/>
    <col min="10" max="10" width="8" style="128" customWidth="1"/>
    <col min="11" max="11" width="9.7265625" style="128" customWidth="1"/>
    <col min="12" max="12" width="9.1796875" style="74" customWidth="1"/>
  </cols>
  <sheetData>
    <row r="1" spans="1:13" ht="16.5" x14ac:dyDescent="0.35">
      <c r="A1" s="191" t="s">
        <v>44</v>
      </c>
      <c r="B1" s="191"/>
      <c r="C1" s="191"/>
      <c r="D1" s="123"/>
      <c r="E1" s="123"/>
      <c r="F1" s="123"/>
      <c r="G1" s="131"/>
      <c r="H1" s="123"/>
      <c r="I1" s="123"/>
      <c r="J1" s="126"/>
      <c r="K1" s="127"/>
      <c r="L1" s="144" t="s">
        <v>71</v>
      </c>
      <c r="M1" s="145">
        <v>7</v>
      </c>
    </row>
    <row r="2" spans="1:13" ht="14.5" thickBot="1" x14ac:dyDescent="0.35">
      <c r="L2" s="144" t="s">
        <v>72</v>
      </c>
      <c r="M2" s="145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59</v>
      </c>
      <c r="D3" s="239" t="s">
        <v>47</v>
      </c>
      <c r="E3" s="240"/>
      <c r="F3" s="108" t="s">
        <v>3</v>
      </c>
      <c r="G3" s="132" t="s">
        <v>48</v>
      </c>
      <c r="H3" s="109" t="s">
        <v>49</v>
      </c>
      <c r="I3" s="109" t="s">
        <v>42</v>
      </c>
      <c r="J3" s="109" t="s">
        <v>50</v>
      </c>
      <c r="K3" s="149" t="s">
        <v>51</v>
      </c>
      <c r="L3" s="148" t="s">
        <v>73</v>
      </c>
      <c r="M3" s="145">
        <f>M2-M1</f>
        <v>3</v>
      </c>
    </row>
    <row r="4" spans="1:13" s="112" customFormat="1" ht="14.25" hidden="1" customHeight="1" thickBot="1" x14ac:dyDescent="0.3">
      <c r="A4" s="192" t="s">
        <v>52</v>
      </c>
      <c r="B4" s="180" t="s">
        <v>61</v>
      </c>
      <c r="C4" s="137"/>
      <c r="D4" s="181"/>
      <c r="E4" s="182"/>
      <c r="F4" s="138"/>
      <c r="G4" s="139"/>
      <c r="H4" s="140"/>
      <c r="I4" s="140"/>
      <c r="J4" s="140"/>
      <c r="K4" s="141"/>
      <c r="L4" s="74"/>
    </row>
    <row r="5" spans="1:13" s="112" customFormat="1" ht="14.25" customHeight="1" x14ac:dyDescent="0.25">
      <c r="A5" s="193"/>
      <c r="B5" s="192" t="s">
        <v>114</v>
      </c>
      <c r="C5" s="192" t="s">
        <v>107</v>
      </c>
      <c r="D5" s="110" t="s">
        <v>103</v>
      </c>
      <c r="E5" s="111" t="s">
        <v>65</v>
      </c>
      <c r="F5" s="236">
        <v>0.25</v>
      </c>
      <c r="G5" s="233"/>
      <c r="H5" s="221">
        <f>IF(G5&lt;J5,0,IF(G5=J5,$M$1,IF(G5&gt;K5,$M$2,$M$3/(K5-J5)*(G5-J5)+$M$1)))</f>
        <v>0</v>
      </c>
      <c r="I5" s="200"/>
      <c r="J5" s="233">
        <v>3</v>
      </c>
      <c r="K5" s="230">
        <v>9</v>
      </c>
      <c r="L5" s="186">
        <f>SUM(F5:F17)</f>
        <v>1</v>
      </c>
    </row>
    <row r="6" spans="1:13" s="112" customFormat="1" ht="14.25" customHeight="1" x14ac:dyDescent="0.25">
      <c r="A6" s="193"/>
      <c r="B6" s="193"/>
      <c r="C6" s="193"/>
      <c r="D6" s="113" t="s">
        <v>104</v>
      </c>
      <c r="E6" s="114">
        <f>$M$1</f>
        <v>7</v>
      </c>
      <c r="F6" s="237"/>
      <c r="G6" s="234"/>
      <c r="H6" s="222"/>
      <c r="I6" s="201"/>
      <c r="J6" s="234"/>
      <c r="K6" s="231"/>
      <c r="L6" s="187"/>
    </row>
    <row r="7" spans="1:13" s="112" customFormat="1" ht="28" x14ac:dyDescent="0.25">
      <c r="A7" s="193"/>
      <c r="B7" s="193"/>
      <c r="C7" s="193"/>
      <c r="D7" s="113" t="s">
        <v>105</v>
      </c>
      <c r="E7" s="115" t="s">
        <v>108</v>
      </c>
      <c r="F7" s="237"/>
      <c r="G7" s="234"/>
      <c r="H7" s="222"/>
      <c r="I7" s="201"/>
      <c r="J7" s="234"/>
      <c r="K7" s="231"/>
      <c r="L7" s="187"/>
    </row>
    <row r="8" spans="1:13" s="112" customFormat="1" ht="15" customHeight="1" thickBot="1" x14ac:dyDescent="0.3">
      <c r="A8" s="193"/>
      <c r="B8" s="193"/>
      <c r="C8" s="194"/>
      <c r="D8" s="116" t="s">
        <v>106</v>
      </c>
      <c r="E8" s="117">
        <v>10</v>
      </c>
      <c r="F8" s="238"/>
      <c r="G8" s="235"/>
      <c r="H8" s="223"/>
      <c r="I8" s="201"/>
      <c r="J8" s="235"/>
      <c r="K8" s="232"/>
      <c r="L8" s="187"/>
    </row>
    <row r="9" spans="1:13" s="112" customFormat="1" ht="28" x14ac:dyDescent="0.25">
      <c r="A9" s="193"/>
      <c r="B9" s="193"/>
      <c r="C9" s="193" t="s">
        <v>117</v>
      </c>
      <c r="D9" s="119" t="s">
        <v>118</v>
      </c>
      <c r="E9" s="130" t="s">
        <v>65</v>
      </c>
      <c r="F9" s="237">
        <v>0.55000000000000004</v>
      </c>
      <c r="G9" s="234"/>
      <c r="H9" s="222">
        <f>IF(G9&lt;J9,0,IF(G9=J9,$M$1,IF(G9&gt;K9,$M$2,$M$3/(K9-J9)*(G9-J9)+$M$1)))</f>
        <v>0</v>
      </c>
      <c r="I9" s="201"/>
      <c r="J9" s="234">
        <v>5</v>
      </c>
      <c r="K9" s="231">
        <v>10</v>
      </c>
      <c r="L9" s="187"/>
    </row>
    <row r="10" spans="1:13" s="112" customFormat="1" x14ac:dyDescent="0.25">
      <c r="A10" s="193"/>
      <c r="B10" s="193"/>
      <c r="C10" s="193"/>
      <c r="D10" s="119" t="s">
        <v>121</v>
      </c>
      <c r="E10" s="114">
        <f>$M$1</f>
        <v>7</v>
      </c>
      <c r="F10" s="237"/>
      <c r="G10" s="234"/>
      <c r="H10" s="222"/>
      <c r="I10" s="201"/>
      <c r="J10" s="234"/>
      <c r="K10" s="231"/>
      <c r="L10" s="187"/>
    </row>
    <row r="11" spans="1:13" s="112" customFormat="1" x14ac:dyDescent="0.25">
      <c r="A11" s="193"/>
      <c r="B11" s="193"/>
      <c r="C11" s="193"/>
      <c r="D11" s="119" t="s">
        <v>122</v>
      </c>
      <c r="E11" s="114">
        <v>8</v>
      </c>
      <c r="F11" s="237"/>
      <c r="G11" s="234"/>
      <c r="H11" s="222"/>
      <c r="I11" s="201"/>
      <c r="J11" s="234"/>
      <c r="K11" s="231"/>
      <c r="L11" s="187"/>
    </row>
    <row r="12" spans="1:13" s="112" customFormat="1" x14ac:dyDescent="0.25">
      <c r="A12" s="193"/>
      <c r="B12" s="193"/>
      <c r="C12" s="193"/>
      <c r="D12" s="119" t="s">
        <v>123</v>
      </c>
      <c r="E12" s="115">
        <v>9</v>
      </c>
      <c r="F12" s="237"/>
      <c r="G12" s="234"/>
      <c r="H12" s="222"/>
      <c r="I12" s="201"/>
      <c r="J12" s="234"/>
      <c r="K12" s="231"/>
      <c r="L12" s="187"/>
    </row>
    <row r="13" spans="1:13" s="112" customFormat="1" ht="14.5" thickBot="1" x14ac:dyDescent="0.3">
      <c r="A13" s="193"/>
      <c r="B13" s="193"/>
      <c r="C13" s="194"/>
      <c r="D13" s="116" t="s">
        <v>124</v>
      </c>
      <c r="E13" s="117">
        <v>10</v>
      </c>
      <c r="F13" s="238"/>
      <c r="G13" s="235"/>
      <c r="H13" s="223"/>
      <c r="I13" s="201"/>
      <c r="J13" s="235"/>
      <c r="K13" s="232"/>
      <c r="L13" s="187"/>
    </row>
    <row r="14" spans="1:13" ht="14.25" customHeight="1" x14ac:dyDescent="0.25">
      <c r="A14" s="193"/>
      <c r="B14" s="195" t="s">
        <v>60</v>
      </c>
      <c r="C14" s="195" t="s">
        <v>53</v>
      </c>
      <c r="D14" s="110" t="s">
        <v>54</v>
      </c>
      <c r="E14" s="111">
        <v>0</v>
      </c>
      <c r="F14" s="236">
        <v>0.2</v>
      </c>
      <c r="G14" s="233"/>
      <c r="H14" s="221">
        <f>G14</f>
        <v>0</v>
      </c>
      <c r="I14" s="200"/>
      <c r="J14" s="203"/>
      <c r="K14" s="218"/>
      <c r="L14" s="187"/>
    </row>
    <row r="15" spans="1:13" ht="14.25" customHeight="1" x14ac:dyDescent="0.25">
      <c r="A15" s="193"/>
      <c r="B15" s="196"/>
      <c r="C15" s="196"/>
      <c r="D15" s="113" t="s">
        <v>55</v>
      </c>
      <c r="E15" s="114">
        <f>$M$1</f>
        <v>7</v>
      </c>
      <c r="F15" s="237"/>
      <c r="G15" s="234"/>
      <c r="H15" s="222"/>
      <c r="I15" s="201"/>
      <c r="J15" s="204"/>
      <c r="K15" s="219"/>
      <c r="L15" s="187"/>
    </row>
    <row r="16" spans="1:13" ht="14.25" customHeight="1" x14ac:dyDescent="0.25">
      <c r="A16" s="193"/>
      <c r="B16" s="196"/>
      <c r="C16" s="196"/>
      <c r="D16" s="113" t="s">
        <v>56</v>
      </c>
      <c r="E16" s="114">
        <v>8</v>
      </c>
      <c r="F16" s="237"/>
      <c r="G16" s="234"/>
      <c r="H16" s="222"/>
      <c r="I16" s="201"/>
      <c r="J16" s="204"/>
      <c r="K16" s="219"/>
      <c r="L16" s="187"/>
    </row>
    <row r="17" spans="1:12" ht="15" customHeight="1" thickBot="1" x14ac:dyDescent="0.3">
      <c r="A17" s="194"/>
      <c r="B17" s="197"/>
      <c r="C17" s="197"/>
      <c r="D17" s="116" t="s">
        <v>57</v>
      </c>
      <c r="E17" s="117">
        <v>10</v>
      </c>
      <c r="F17" s="238"/>
      <c r="G17" s="235"/>
      <c r="H17" s="223"/>
      <c r="I17" s="202"/>
      <c r="J17" s="205"/>
      <c r="K17" s="220"/>
      <c r="L17" s="188"/>
    </row>
    <row r="18" spans="1:12" ht="24" customHeight="1" thickBot="1" x14ac:dyDescent="0.3">
      <c r="A18" s="192" t="s">
        <v>36</v>
      </c>
      <c r="B18" s="195" t="s">
        <v>74</v>
      </c>
      <c r="C18" s="195" t="s">
        <v>53</v>
      </c>
      <c r="D18" s="198" t="s">
        <v>75</v>
      </c>
      <c r="E18" s="199"/>
      <c r="F18" s="150">
        <v>0.33300000000000002</v>
      </c>
      <c r="G18" s="151"/>
      <c r="H18" s="152">
        <f>G18*F18</f>
        <v>0</v>
      </c>
      <c r="I18" s="200"/>
      <c r="J18" s="203"/>
      <c r="K18" s="218"/>
      <c r="L18" s="210">
        <f>SUM(F18:F20)</f>
        <v>1</v>
      </c>
    </row>
    <row r="19" spans="1:12" ht="24" customHeight="1" thickBot="1" x14ac:dyDescent="0.3">
      <c r="A19" s="193"/>
      <c r="B19" s="196"/>
      <c r="C19" s="196"/>
      <c r="D19" s="206" t="s">
        <v>76</v>
      </c>
      <c r="E19" s="207"/>
      <c r="F19" s="150">
        <v>0.33300000000000002</v>
      </c>
      <c r="G19" s="146"/>
      <c r="H19" s="147">
        <f>G19*F19</f>
        <v>0</v>
      </c>
      <c r="I19" s="201"/>
      <c r="J19" s="204"/>
      <c r="K19" s="219"/>
      <c r="L19" s="211"/>
    </row>
    <row r="20" spans="1:12" ht="24" customHeight="1" thickBot="1" x14ac:dyDescent="0.3">
      <c r="A20" s="194"/>
      <c r="B20" s="197"/>
      <c r="C20" s="197"/>
      <c r="D20" s="208" t="s">
        <v>77</v>
      </c>
      <c r="E20" s="209"/>
      <c r="F20" s="150">
        <v>0.33400000000000002</v>
      </c>
      <c r="G20" s="125"/>
      <c r="H20" s="124">
        <f>G20*F20</f>
        <v>0</v>
      </c>
      <c r="I20" s="202"/>
      <c r="J20" s="205"/>
      <c r="K20" s="220"/>
      <c r="L20" s="212"/>
    </row>
    <row r="21" spans="1:12" s="118" customFormat="1" x14ac:dyDescent="0.25">
      <c r="A21" s="192" t="s">
        <v>37</v>
      </c>
      <c r="B21" s="192" t="s">
        <v>109</v>
      </c>
      <c r="C21" s="192" t="s">
        <v>116</v>
      </c>
      <c r="D21" s="110" t="s">
        <v>103</v>
      </c>
      <c r="E21" s="111">
        <v>0</v>
      </c>
      <c r="F21" s="213">
        <v>0.6</v>
      </c>
      <c r="G21" s="227"/>
      <c r="H21" s="221">
        <f>IF(G21&lt;J21,0,IF(G21=J21,$M$1,IF(G21&gt;K21,$M$2,$M$3/(K21-J21)*(G21-J21)+$M$1)))</f>
        <v>0</v>
      </c>
      <c r="I21" s="224"/>
      <c r="J21" s="233">
        <v>3</v>
      </c>
      <c r="K21" s="230">
        <v>9</v>
      </c>
      <c r="L21" s="186">
        <f>SUM(F21:F32)</f>
        <v>1.1998</v>
      </c>
    </row>
    <row r="22" spans="1:12" s="118" customFormat="1" x14ac:dyDescent="0.25">
      <c r="A22" s="193"/>
      <c r="B22" s="193"/>
      <c r="C22" s="193"/>
      <c r="D22" s="113" t="s">
        <v>104</v>
      </c>
      <c r="E22" s="114">
        <f>$M$1</f>
        <v>7</v>
      </c>
      <c r="F22" s="214"/>
      <c r="G22" s="228"/>
      <c r="H22" s="222"/>
      <c r="I22" s="225"/>
      <c r="J22" s="234"/>
      <c r="K22" s="231"/>
      <c r="L22" s="187"/>
    </row>
    <row r="23" spans="1:12" ht="28" x14ac:dyDescent="0.25">
      <c r="A23" s="193"/>
      <c r="B23" s="193"/>
      <c r="C23" s="193"/>
      <c r="D23" s="113" t="s">
        <v>105</v>
      </c>
      <c r="E23" s="115" t="s">
        <v>108</v>
      </c>
      <c r="F23" s="214"/>
      <c r="G23" s="228"/>
      <c r="H23" s="222"/>
      <c r="I23" s="225"/>
      <c r="J23" s="234"/>
      <c r="K23" s="231"/>
      <c r="L23" s="187"/>
    </row>
    <row r="24" spans="1:12" s="118" customFormat="1" ht="14.5" thickBot="1" x14ac:dyDescent="0.3">
      <c r="A24" s="193"/>
      <c r="B24" s="193"/>
      <c r="C24" s="194"/>
      <c r="D24" s="116" t="s">
        <v>106</v>
      </c>
      <c r="E24" s="117">
        <v>10</v>
      </c>
      <c r="F24" s="215"/>
      <c r="G24" s="229"/>
      <c r="H24" s="223"/>
      <c r="I24" s="225"/>
      <c r="J24" s="235"/>
      <c r="K24" s="232"/>
      <c r="L24" s="187"/>
    </row>
    <row r="25" spans="1:12" s="118" customFormat="1" ht="28" x14ac:dyDescent="0.25">
      <c r="A25" s="193"/>
      <c r="B25" s="193"/>
      <c r="C25" s="195" t="s">
        <v>115</v>
      </c>
      <c r="D25" s="110" t="s">
        <v>126</v>
      </c>
      <c r="E25" s="111">
        <v>0</v>
      </c>
      <c r="F25" s="236">
        <v>0.4</v>
      </c>
      <c r="G25" s="227"/>
      <c r="H25" s="221">
        <f>IF(G25&lt;J25,0,IF(G25=J25,$M$1,IF(G25&gt;K25,$M$2,$M$3/(K25-J25)*(G25-J25)+$M$1)))</f>
        <v>0</v>
      </c>
      <c r="I25" s="225"/>
      <c r="J25" s="233">
        <v>5000</v>
      </c>
      <c r="K25" s="230">
        <v>10000</v>
      </c>
      <c r="L25" s="187"/>
    </row>
    <row r="26" spans="1:12" s="118" customFormat="1" x14ac:dyDescent="0.25">
      <c r="A26" s="193"/>
      <c r="B26" s="193"/>
      <c r="C26" s="196"/>
      <c r="D26" s="119" t="s">
        <v>127</v>
      </c>
      <c r="E26" s="114">
        <f>$M$1</f>
        <v>7</v>
      </c>
      <c r="F26" s="237"/>
      <c r="G26" s="228"/>
      <c r="H26" s="222"/>
      <c r="I26" s="225"/>
      <c r="J26" s="234"/>
      <c r="K26" s="231"/>
      <c r="L26" s="187"/>
    </row>
    <row r="27" spans="1:12" s="118" customFormat="1" ht="28" x14ac:dyDescent="0.25">
      <c r="A27" s="193"/>
      <c r="B27" s="193"/>
      <c r="C27" s="196"/>
      <c r="D27" s="121" t="s">
        <v>128</v>
      </c>
      <c r="E27" s="115">
        <v>8</v>
      </c>
      <c r="F27" s="237"/>
      <c r="G27" s="228"/>
      <c r="H27" s="222"/>
      <c r="I27" s="225"/>
      <c r="J27" s="234"/>
      <c r="K27" s="231"/>
      <c r="L27" s="187"/>
    </row>
    <row r="28" spans="1:12" ht="28" x14ac:dyDescent="0.25">
      <c r="A28" s="193"/>
      <c r="B28" s="193"/>
      <c r="C28" s="196"/>
      <c r="D28" s="121" t="s">
        <v>129</v>
      </c>
      <c r="E28" s="184">
        <v>9</v>
      </c>
      <c r="F28" s="237"/>
      <c r="G28" s="228"/>
      <c r="H28" s="222"/>
      <c r="I28" s="225"/>
      <c r="J28" s="234"/>
      <c r="K28" s="231"/>
      <c r="L28" s="187"/>
    </row>
    <row r="29" spans="1:12" ht="28.5" thickBot="1" x14ac:dyDescent="0.3">
      <c r="A29" s="193"/>
      <c r="B29" s="194"/>
      <c r="C29" s="197"/>
      <c r="D29" s="122" t="s">
        <v>130</v>
      </c>
      <c r="E29" s="117">
        <v>10</v>
      </c>
      <c r="F29" s="238"/>
      <c r="G29" s="229"/>
      <c r="H29" s="223"/>
      <c r="I29" s="226"/>
      <c r="J29" s="235"/>
      <c r="K29" s="232"/>
      <c r="L29" s="187"/>
    </row>
    <row r="30" spans="1:12" ht="28.5" customHeight="1" thickBot="1" x14ac:dyDescent="0.3">
      <c r="A30" s="193"/>
      <c r="B30" s="195" t="s">
        <v>64</v>
      </c>
      <c r="C30" s="195" t="s">
        <v>53</v>
      </c>
      <c r="D30" s="198" t="s">
        <v>75</v>
      </c>
      <c r="E30" s="199"/>
      <c r="F30" s="183">
        <v>6.6600000000000006E-2</v>
      </c>
      <c r="G30" s="151"/>
      <c r="H30" s="152">
        <f>G30*F30</f>
        <v>0</v>
      </c>
      <c r="I30" s="200"/>
      <c r="J30" s="203"/>
      <c r="K30" s="218"/>
      <c r="L30" s="187"/>
    </row>
    <row r="31" spans="1:12" ht="28.5" customHeight="1" thickBot="1" x14ac:dyDescent="0.3">
      <c r="A31" s="193"/>
      <c r="B31" s="196"/>
      <c r="C31" s="196"/>
      <c r="D31" s="206" t="s">
        <v>76</v>
      </c>
      <c r="E31" s="207"/>
      <c r="F31" s="183">
        <v>6.6600000000000006E-2</v>
      </c>
      <c r="G31" s="146"/>
      <c r="H31" s="147">
        <f>G31*F31</f>
        <v>0</v>
      </c>
      <c r="I31" s="201"/>
      <c r="J31" s="204"/>
      <c r="K31" s="219"/>
      <c r="L31" s="187"/>
    </row>
    <row r="32" spans="1:12" ht="28.5" customHeight="1" thickBot="1" x14ac:dyDescent="0.3">
      <c r="A32" s="193"/>
      <c r="B32" s="197"/>
      <c r="C32" s="197"/>
      <c r="D32" s="208" t="s">
        <v>77</v>
      </c>
      <c r="E32" s="209"/>
      <c r="F32" s="183">
        <v>6.6600000000000006E-2</v>
      </c>
      <c r="G32" s="125"/>
      <c r="H32" s="124">
        <f>G32*F32</f>
        <v>0</v>
      </c>
      <c r="I32" s="202"/>
      <c r="J32" s="205"/>
      <c r="K32" s="220"/>
      <c r="L32" s="188"/>
    </row>
    <row r="33" spans="1:11" ht="24" customHeight="1" x14ac:dyDescent="0.25">
      <c r="A33" t="s">
        <v>58</v>
      </c>
      <c r="B33" s="120"/>
      <c r="D33" t="s">
        <v>58</v>
      </c>
      <c r="E33" s="217"/>
      <c r="F33" s="217"/>
      <c r="G33" s="217"/>
      <c r="H33" t="s">
        <v>58</v>
      </c>
      <c r="I33" s="217"/>
      <c r="J33" s="217"/>
      <c r="K33" s="217"/>
    </row>
    <row r="34" spans="1:11" ht="24" customHeight="1" x14ac:dyDescent="0.25">
      <c r="A34" t="s">
        <v>58</v>
      </c>
      <c r="B34" s="120"/>
      <c r="C34" s="74"/>
      <c r="D34" t="s">
        <v>58</v>
      </c>
      <c r="E34" s="216"/>
      <c r="F34" s="216"/>
      <c r="G34" s="216"/>
      <c r="H34" t="s">
        <v>58</v>
      </c>
      <c r="I34" s="216"/>
      <c r="J34" s="216"/>
      <c r="K34" s="216"/>
    </row>
    <row r="35" spans="1:11" ht="12.5" x14ac:dyDescent="0.25">
      <c r="C35" s="74"/>
      <c r="D35" s="74"/>
      <c r="E35" s="190"/>
      <c r="F35" s="190"/>
      <c r="G35" s="190"/>
      <c r="H35" s="74"/>
      <c r="I35" s="190"/>
      <c r="J35" s="190"/>
      <c r="K35" s="190"/>
    </row>
    <row r="36" spans="1:11" ht="15.5" x14ac:dyDescent="0.35">
      <c r="A36" s="189" t="s">
        <v>70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</row>
    <row r="37" spans="1:11" x14ac:dyDescent="0.25">
      <c r="C37" s="74"/>
      <c r="D37" s="74"/>
      <c r="E37" s="74"/>
      <c r="F37" s="74"/>
      <c r="G37" s="133"/>
      <c r="H37" s="74"/>
      <c r="I37" s="74"/>
      <c r="J37" s="129"/>
      <c r="K37" s="129"/>
    </row>
    <row r="38" spans="1:11" x14ac:dyDescent="0.25">
      <c r="C38" s="74"/>
      <c r="D38" s="74"/>
      <c r="E38" s="74"/>
      <c r="F38" s="74"/>
      <c r="G38" s="133"/>
      <c r="H38" s="74"/>
      <c r="I38" s="74"/>
      <c r="J38" s="129"/>
      <c r="K38" s="129"/>
    </row>
    <row r="39" spans="1:11" x14ac:dyDescent="0.25">
      <c r="C39" s="74"/>
      <c r="D39" s="74"/>
      <c r="E39" s="74"/>
      <c r="F39" s="74"/>
      <c r="G39" s="133"/>
      <c r="H39" s="74"/>
      <c r="I39" s="74"/>
      <c r="J39" s="129"/>
      <c r="K39" s="129"/>
    </row>
    <row r="40" spans="1:11" x14ac:dyDescent="0.25">
      <c r="C40" s="74"/>
      <c r="D40" s="74"/>
      <c r="E40" s="74"/>
      <c r="F40" s="74"/>
      <c r="G40" s="133"/>
      <c r="H40" s="74"/>
      <c r="I40" s="74"/>
      <c r="J40" s="129"/>
      <c r="K40" s="129"/>
    </row>
    <row r="41" spans="1:11" x14ac:dyDescent="0.25">
      <c r="C41" s="74"/>
      <c r="D41" s="74"/>
      <c r="E41" s="74"/>
      <c r="F41" s="74"/>
      <c r="G41" s="133"/>
      <c r="H41" s="74"/>
      <c r="I41" s="74"/>
      <c r="J41" s="129"/>
      <c r="K41" s="129"/>
    </row>
    <row r="42" spans="1:11" x14ac:dyDescent="0.25">
      <c r="C42" s="74"/>
      <c r="D42" s="74"/>
      <c r="E42" s="74"/>
      <c r="F42" s="74"/>
      <c r="G42" s="133"/>
      <c r="H42" s="74"/>
      <c r="I42" s="74"/>
      <c r="J42" s="129"/>
      <c r="K42" s="129"/>
    </row>
    <row r="43" spans="1:11" x14ac:dyDescent="0.25">
      <c r="C43" s="74"/>
      <c r="D43" s="74"/>
      <c r="E43" s="74"/>
      <c r="F43" s="74"/>
      <c r="G43" s="133"/>
      <c r="H43" s="74"/>
      <c r="I43" s="74"/>
      <c r="J43" s="129"/>
      <c r="K43" s="129"/>
    </row>
    <row r="44" spans="1:11" x14ac:dyDescent="0.25">
      <c r="C44" s="74"/>
      <c r="D44" s="74"/>
      <c r="E44" s="74"/>
      <c r="F44" s="74"/>
      <c r="G44" s="133"/>
      <c r="H44" s="74"/>
      <c r="I44" s="74"/>
      <c r="J44" s="129"/>
      <c r="K44" s="129"/>
    </row>
    <row r="45" spans="1:11" x14ac:dyDescent="0.25">
      <c r="C45" s="74"/>
      <c r="D45" s="74"/>
      <c r="E45" s="74"/>
      <c r="F45" s="74"/>
      <c r="G45" s="133"/>
      <c r="H45" s="74"/>
      <c r="I45" s="74"/>
      <c r="J45" s="129"/>
      <c r="K45" s="129"/>
    </row>
    <row r="46" spans="1:11" x14ac:dyDescent="0.25">
      <c r="C46" s="74"/>
      <c r="D46" s="74"/>
      <c r="E46" s="74"/>
      <c r="F46" s="74"/>
      <c r="G46" s="133"/>
      <c r="H46" s="74"/>
      <c r="I46" s="74"/>
      <c r="J46" s="129"/>
      <c r="K46" s="129"/>
    </row>
    <row r="47" spans="1:11" x14ac:dyDescent="0.25">
      <c r="C47" s="74"/>
      <c r="D47" s="74"/>
      <c r="E47" s="74"/>
      <c r="F47" s="74"/>
      <c r="G47" s="133"/>
      <c r="H47" s="74"/>
      <c r="I47" s="74"/>
      <c r="J47" s="129"/>
      <c r="K47" s="129"/>
    </row>
    <row r="48" spans="1:11" x14ac:dyDescent="0.25">
      <c r="C48" s="74"/>
      <c r="D48" s="74"/>
      <c r="E48" s="74"/>
      <c r="F48" s="74"/>
      <c r="G48" s="133"/>
      <c r="H48" s="74"/>
      <c r="I48" s="74"/>
      <c r="J48" s="129"/>
      <c r="K48" s="129"/>
    </row>
    <row r="49" spans="3:11" x14ac:dyDescent="0.25">
      <c r="C49" s="74"/>
      <c r="D49" s="74"/>
      <c r="E49" s="74"/>
      <c r="F49" s="74"/>
      <c r="G49" s="133"/>
      <c r="H49" s="74"/>
      <c r="I49" s="74"/>
      <c r="J49" s="129"/>
      <c r="K49" s="129"/>
    </row>
    <row r="50" spans="3:11" x14ac:dyDescent="0.25">
      <c r="C50" s="74"/>
      <c r="D50" s="74"/>
      <c r="E50" s="74"/>
      <c r="F50" s="74"/>
      <c r="G50" s="133"/>
      <c r="H50" s="74"/>
      <c r="I50" s="74"/>
      <c r="J50" s="129"/>
      <c r="K50" s="129"/>
    </row>
    <row r="51" spans="3:11" x14ac:dyDescent="0.25">
      <c r="C51" s="74"/>
      <c r="D51" s="74"/>
      <c r="E51" s="74"/>
      <c r="F51" s="74"/>
      <c r="G51" s="133"/>
      <c r="H51" s="74"/>
      <c r="I51" s="74"/>
      <c r="J51" s="129"/>
      <c r="K51" s="129"/>
    </row>
    <row r="52" spans="3:11" x14ac:dyDescent="0.25">
      <c r="C52" s="74"/>
      <c r="D52" s="74"/>
      <c r="E52" s="74"/>
      <c r="F52" s="74"/>
      <c r="G52" s="133"/>
      <c r="H52" s="74"/>
      <c r="I52" s="74"/>
      <c r="J52" s="129"/>
      <c r="K52" s="129"/>
    </row>
    <row r="53" spans="3:11" x14ac:dyDescent="0.25">
      <c r="C53" s="74"/>
      <c r="D53" s="74"/>
      <c r="E53" s="74"/>
      <c r="F53" s="74"/>
      <c r="G53" s="133"/>
      <c r="H53" s="74"/>
      <c r="I53" s="74"/>
      <c r="J53" s="129"/>
      <c r="K53" s="129"/>
    </row>
    <row r="54" spans="3:11" x14ac:dyDescent="0.25">
      <c r="C54" s="74"/>
      <c r="D54" s="74"/>
      <c r="E54" s="74"/>
      <c r="F54" s="74"/>
      <c r="G54" s="133"/>
      <c r="H54" s="74"/>
      <c r="I54" s="74"/>
      <c r="J54" s="129"/>
      <c r="K54" s="129"/>
    </row>
  </sheetData>
  <mergeCells count="67">
    <mergeCell ref="A4:A17"/>
    <mergeCell ref="B14:B17"/>
    <mergeCell ref="I14:I17"/>
    <mergeCell ref="F14:F17"/>
    <mergeCell ref="G14:G17"/>
    <mergeCell ref="B5:B13"/>
    <mergeCell ref="L5:L17"/>
    <mergeCell ref="J14:J17"/>
    <mergeCell ref="H14:H17"/>
    <mergeCell ref="K14:K17"/>
    <mergeCell ref="C14:C17"/>
    <mergeCell ref="J5:J8"/>
    <mergeCell ref="H9:H13"/>
    <mergeCell ref="H5:H8"/>
    <mergeCell ref="K5:K8"/>
    <mergeCell ref="J9:J13"/>
    <mergeCell ref="K9:K13"/>
    <mergeCell ref="I5:I13"/>
    <mergeCell ref="D3:E3"/>
    <mergeCell ref="C5:C8"/>
    <mergeCell ref="F5:F8"/>
    <mergeCell ref="G5:G8"/>
    <mergeCell ref="D19:E19"/>
    <mergeCell ref="C9:C13"/>
    <mergeCell ref="F9:F13"/>
    <mergeCell ref="G9:G13"/>
    <mergeCell ref="K25:K29"/>
    <mergeCell ref="B21:B29"/>
    <mergeCell ref="C25:C29"/>
    <mergeCell ref="K18:K20"/>
    <mergeCell ref="J25:J29"/>
    <mergeCell ref="C21:C24"/>
    <mergeCell ref="H25:H29"/>
    <mergeCell ref="F25:F29"/>
    <mergeCell ref="G21:G24"/>
    <mergeCell ref="I18:I20"/>
    <mergeCell ref="K21:K24"/>
    <mergeCell ref="J18:J20"/>
    <mergeCell ref="J21:J24"/>
    <mergeCell ref="D20:E20"/>
    <mergeCell ref="B30:B32"/>
    <mergeCell ref="C30:C32"/>
    <mergeCell ref="D30:E30"/>
    <mergeCell ref="H21:H24"/>
    <mergeCell ref="I21:I29"/>
    <mergeCell ref="G25:G29"/>
    <mergeCell ref="E34:G34"/>
    <mergeCell ref="I34:K34"/>
    <mergeCell ref="E33:G33"/>
    <mergeCell ref="I33:K33"/>
    <mergeCell ref="K30:K32"/>
    <mergeCell ref="L21:L32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L18:L20"/>
    <mergeCell ref="F21:F24"/>
    <mergeCell ref="A21:A32"/>
    <mergeCell ref="E35:G35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>&amp;Lעמוד &amp;P מתוך &amp;N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"/>
  <sheetViews>
    <sheetView rightToLeft="1" zoomScaleNormal="100" zoomScaleSheetLayoutView="100" workbookViewId="0"/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50" t="s">
        <v>119</v>
      </c>
      <c r="E1" s="251"/>
      <c r="F1" s="251"/>
      <c r="G1" s="251"/>
      <c r="H1" s="252"/>
      <c r="I1" s="34" t="s">
        <v>0</v>
      </c>
      <c r="J1" s="43">
        <v>1</v>
      </c>
      <c r="K1" s="103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">
        <v>120</v>
      </c>
      <c r="D2" s="253"/>
      <c r="E2" s="254"/>
      <c r="F2" s="254"/>
      <c r="G2" s="254"/>
      <c r="H2" s="255"/>
      <c r="I2" s="38" t="s">
        <v>1</v>
      </c>
      <c r="J2" s="44">
        <v>2</v>
      </c>
      <c r="K2" s="104" t="s">
        <v>22</v>
      </c>
      <c r="L2" s="64"/>
      <c r="M2" s="41"/>
    </row>
    <row r="3" spans="1:15" s="54" customFormat="1" ht="17.25" customHeight="1" thickTop="1" x14ac:dyDescent="0.25">
      <c r="A3" s="243" t="s">
        <v>2</v>
      </c>
      <c r="B3" s="244"/>
      <c r="C3" s="241" t="s">
        <v>68</v>
      </c>
      <c r="D3" s="52" t="s">
        <v>3</v>
      </c>
      <c r="E3" s="53" t="s">
        <v>5</v>
      </c>
      <c r="F3" s="75">
        <v>1</v>
      </c>
      <c r="G3" s="53" t="s">
        <v>5</v>
      </c>
      <c r="H3" s="75">
        <v>2</v>
      </c>
      <c r="I3" s="53" t="s">
        <v>5</v>
      </c>
      <c r="J3" s="75">
        <v>3</v>
      </c>
      <c r="K3" s="53" t="s">
        <v>5</v>
      </c>
      <c r="L3" s="75">
        <v>4</v>
      </c>
      <c r="M3" s="241" t="s">
        <v>8</v>
      </c>
    </row>
    <row r="4" spans="1:15" s="54" customFormat="1" ht="17.25" customHeight="1" thickBot="1" x14ac:dyDescent="0.3">
      <c r="A4" s="245"/>
      <c r="B4" s="246"/>
      <c r="C4" s="242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2"/>
      <c r="O4" s="58"/>
    </row>
    <row r="5" spans="1:15" s="54" customFormat="1" ht="23.5" thickTop="1" x14ac:dyDescent="0.25">
      <c r="A5" s="247" t="s">
        <v>52</v>
      </c>
      <c r="B5" s="142" t="s">
        <v>114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4" t="s">
        <v>63</v>
      </c>
    </row>
    <row r="6" spans="1:15" s="54" customFormat="1" ht="17.25" customHeight="1" thickBot="1" x14ac:dyDescent="0.3">
      <c r="A6" s="247"/>
      <c r="B6" s="76" t="s">
        <v>27</v>
      </c>
      <c r="C6" s="59" t="s">
        <v>19</v>
      </c>
      <c r="D6" s="77">
        <v>0.2</v>
      </c>
      <c r="E6" s="65"/>
      <c r="F6" s="78"/>
      <c r="G6" s="65"/>
      <c r="H6" s="78"/>
      <c r="I6" s="65"/>
      <c r="J6" s="78"/>
      <c r="K6" s="65"/>
      <c r="L6" s="78"/>
      <c r="M6" s="135" t="s">
        <v>63</v>
      </c>
    </row>
    <row r="7" spans="1:15" s="54" customFormat="1" ht="17.25" customHeight="1" thickBot="1" x14ac:dyDescent="0.3">
      <c r="A7" s="248"/>
      <c r="B7" s="81" t="s">
        <v>9</v>
      </c>
      <c r="C7" s="82"/>
      <c r="D7" s="83">
        <f>SUM(D5:D6)</f>
        <v>1</v>
      </c>
      <c r="E7" s="84"/>
      <c r="F7" s="85"/>
      <c r="G7" s="84"/>
      <c r="H7" s="85"/>
      <c r="I7" s="84"/>
      <c r="J7" s="85"/>
      <c r="K7" s="84"/>
      <c r="L7" s="85"/>
      <c r="M7" s="86"/>
    </row>
    <row r="8" spans="1:15" s="54" customFormat="1" ht="17.25" customHeight="1" thickTop="1" thickBot="1" x14ac:dyDescent="0.3">
      <c r="A8" s="249" t="s">
        <v>34</v>
      </c>
      <c r="B8" s="79" t="s">
        <v>34</v>
      </c>
      <c r="C8" s="59" t="s">
        <v>19</v>
      </c>
      <c r="D8" s="80">
        <v>1</v>
      </c>
      <c r="E8" s="65"/>
      <c r="F8" s="67"/>
      <c r="G8" s="65"/>
      <c r="H8" s="67"/>
      <c r="I8" s="65"/>
      <c r="J8" s="78"/>
      <c r="K8" s="65"/>
      <c r="L8" s="78"/>
      <c r="M8" s="135" t="s">
        <v>63</v>
      </c>
    </row>
    <row r="9" spans="1:15" s="54" customFormat="1" ht="17.25" customHeight="1" thickBot="1" x14ac:dyDescent="0.3">
      <c r="A9" s="248"/>
      <c r="B9" s="81" t="s">
        <v>9</v>
      </c>
      <c r="C9" s="82"/>
      <c r="D9" s="83">
        <f>SUM(D8)</f>
        <v>1</v>
      </c>
      <c r="E9" s="84"/>
      <c r="F9" s="85"/>
      <c r="G9" s="84"/>
      <c r="H9" s="85"/>
      <c r="I9" s="84"/>
      <c r="J9" s="85"/>
      <c r="K9" s="84"/>
      <c r="L9" s="85"/>
      <c r="M9" s="86"/>
    </row>
    <row r="10" spans="1:15" s="54" customFormat="1" ht="17.25" customHeight="1" thickTop="1" x14ac:dyDescent="0.25">
      <c r="A10" s="249" t="s">
        <v>80</v>
      </c>
      <c r="B10" s="79" t="s">
        <v>81</v>
      </c>
      <c r="C10" s="59" t="s">
        <v>62</v>
      </c>
      <c r="D10" s="77">
        <v>0.5</v>
      </c>
      <c r="E10" s="65"/>
      <c r="F10" s="66"/>
      <c r="G10" s="68"/>
      <c r="H10" s="66"/>
      <c r="I10" s="68"/>
      <c r="J10" s="78"/>
      <c r="K10" s="68"/>
      <c r="L10" s="78"/>
      <c r="M10" s="135" t="s">
        <v>63</v>
      </c>
    </row>
    <row r="11" spans="1:15" s="54" customFormat="1" ht="17.25" customHeight="1" x14ac:dyDescent="0.25">
      <c r="A11" s="247"/>
      <c r="B11" s="61" t="s">
        <v>125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6" t="s">
        <v>63</v>
      </c>
    </row>
    <row r="12" spans="1:15" s="54" customFormat="1" ht="17.25" customHeight="1" thickBot="1" x14ac:dyDescent="0.3">
      <c r="A12" s="247"/>
      <c r="B12" s="79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6" t="s">
        <v>63</v>
      </c>
    </row>
    <row r="13" spans="1:15" s="54" customFormat="1" ht="17.25" customHeight="1" thickBot="1" x14ac:dyDescent="0.3">
      <c r="A13" s="248"/>
      <c r="B13" s="81" t="s">
        <v>9</v>
      </c>
      <c r="C13" s="82"/>
      <c r="D13" s="83">
        <f>SUM(D10:D12)</f>
        <v>1</v>
      </c>
      <c r="E13" s="84"/>
      <c r="F13" s="85"/>
      <c r="G13" s="84"/>
      <c r="H13" s="85"/>
      <c r="I13" s="84"/>
      <c r="J13" s="85"/>
      <c r="K13" s="84"/>
      <c r="L13" s="85"/>
      <c r="M13" s="86"/>
    </row>
    <row r="14" spans="1:15" s="54" customFormat="1" ht="17.25" customHeight="1" thickTop="1" x14ac:dyDescent="0.25">
      <c r="A14" s="249" t="s">
        <v>69</v>
      </c>
      <c r="B14" s="256" t="s">
        <v>2</v>
      </c>
      <c r="C14" s="241" t="s">
        <v>66</v>
      </c>
      <c r="D14" s="241" t="s">
        <v>67</v>
      </c>
      <c r="E14" s="53" t="s">
        <v>5</v>
      </c>
      <c r="F14" s="75">
        <v>1</v>
      </c>
      <c r="G14" s="53" t="s">
        <v>5</v>
      </c>
      <c r="H14" s="75">
        <v>2</v>
      </c>
      <c r="I14" s="53" t="s">
        <v>5</v>
      </c>
      <c r="J14" s="75">
        <v>3</v>
      </c>
      <c r="K14" s="53" t="s">
        <v>5</v>
      </c>
      <c r="L14" s="75">
        <v>4</v>
      </c>
      <c r="M14" s="241" t="s">
        <v>8</v>
      </c>
    </row>
    <row r="15" spans="1:15" s="54" customFormat="1" ht="17.25" customHeight="1" thickBot="1" x14ac:dyDescent="0.3">
      <c r="A15" s="247"/>
      <c r="B15" s="257"/>
      <c r="C15" s="242"/>
      <c r="D15" s="242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42"/>
      <c r="O15" s="58"/>
    </row>
    <row r="16" spans="1:15" s="54" customFormat="1" ht="17.25" customHeight="1" thickTop="1" x14ac:dyDescent="0.25">
      <c r="A16" s="247"/>
      <c r="B16" s="153" t="s">
        <v>83</v>
      </c>
      <c r="C16" s="154"/>
      <c r="D16" s="155"/>
      <c r="E16" s="156"/>
      <c r="F16" s="157"/>
      <c r="G16" s="156"/>
      <c r="H16" s="157"/>
      <c r="I16" s="156"/>
      <c r="J16" s="157"/>
      <c r="K16" s="156"/>
      <c r="L16" s="157"/>
      <c r="M16" s="158"/>
    </row>
    <row r="17" spans="1:13" s="54" customFormat="1" ht="23" x14ac:dyDescent="0.25">
      <c r="A17" s="247"/>
      <c r="B17" s="159" t="s">
        <v>84</v>
      </c>
      <c r="C17" s="59" t="s">
        <v>85</v>
      </c>
      <c r="D17" s="70">
        <v>2500</v>
      </c>
      <c r="E17" s="160"/>
      <c r="F17" s="161"/>
      <c r="G17" s="160"/>
      <c r="H17" s="161"/>
      <c r="I17" s="160"/>
      <c r="J17" s="161"/>
      <c r="K17" s="160"/>
      <c r="L17" s="161"/>
      <c r="M17" s="162"/>
    </row>
    <row r="18" spans="1:13" s="54" customFormat="1" ht="23" x14ac:dyDescent="0.25">
      <c r="A18" s="247"/>
      <c r="B18" s="159" t="s">
        <v>111</v>
      </c>
      <c r="C18" s="59" t="s">
        <v>85</v>
      </c>
      <c r="D18" s="70">
        <v>4000</v>
      </c>
      <c r="E18" s="160"/>
      <c r="F18" s="161"/>
      <c r="G18" s="160"/>
      <c r="H18" s="161"/>
      <c r="I18" s="160"/>
      <c r="J18" s="161"/>
      <c r="K18" s="160"/>
      <c r="L18" s="161"/>
      <c r="M18" s="162"/>
    </row>
    <row r="19" spans="1:13" s="54" customFormat="1" ht="17.25" customHeight="1" x14ac:dyDescent="0.25">
      <c r="A19" s="247"/>
      <c r="B19" s="163" t="s">
        <v>86</v>
      </c>
      <c r="C19" s="164" t="s">
        <v>87</v>
      </c>
      <c r="D19" s="70">
        <v>1</v>
      </c>
      <c r="E19" s="73"/>
      <c r="F19" s="72"/>
      <c r="G19" s="73"/>
      <c r="H19" s="72"/>
      <c r="I19" s="73"/>
      <c r="J19" s="72"/>
      <c r="K19" s="73"/>
      <c r="L19" s="72"/>
      <c r="M19" s="101"/>
    </row>
    <row r="20" spans="1:13" s="54" customFormat="1" ht="23.25" customHeight="1" x14ac:dyDescent="0.25">
      <c r="A20" s="247"/>
      <c r="B20" s="163" t="s">
        <v>88</v>
      </c>
      <c r="C20" s="164" t="s">
        <v>113</v>
      </c>
      <c r="D20" s="70">
        <v>1</v>
      </c>
      <c r="E20" s="73"/>
      <c r="F20" s="72"/>
      <c r="G20" s="73"/>
      <c r="H20" s="72"/>
      <c r="I20" s="73"/>
      <c r="J20" s="72"/>
      <c r="K20" s="73"/>
      <c r="L20" s="72"/>
      <c r="M20" s="101"/>
    </row>
    <row r="21" spans="1:13" s="54" customFormat="1" ht="17.25" customHeight="1" x14ac:dyDescent="0.25">
      <c r="A21" s="247"/>
      <c r="B21" s="165" t="s">
        <v>89</v>
      </c>
      <c r="C21" s="166"/>
      <c r="D21" s="167"/>
      <c r="E21" s="168"/>
      <c r="F21" s="169"/>
      <c r="G21" s="168"/>
      <c r="H21" s="169"/>
      <c r="I21" s="168"/>
      <c r="J21" s="169"/>
      <c r="K21" s="168"/>
      <c r="L21" s="169"/>
      <c r="M21" s="170"/>
    </row>
    <row r="22" spans="1:13" s="54" customFormat="1" ht="26" x14ac:dyDescent="0.25">
      <c r="A22" s="247"/>
      <c r="B22" s="185" t="s">
        <v>131</v>
      </c>
      <c r="C22" s="185" t="s">
        <v>112</v>
      </c>
      <c r="D22" s="70">
        <v>10</v>
      </c>
      <c r="E22" s="73"/>
      <c r="F22" s="72"/>
      <c r="G22" s="73"/>
      <c r="H22" s="72"/>
      <c r="I22" s="73"/>
      <c r="J22" s="72"/>
      <c r="K22" s="73"/>
      <c r="L22" s="72"/>
      <c r="M22" s="101"/>
    </row>
    <row r="23" spans="1:13" s="54" customFormat="1" ht="17.25" customHeight="1" x14ac:dyDescent="0.25">
      <c r="A23" s="247"/>
      <c r="B23" s="165" t="s">
        <v>90</v>
      </c>
      <c r="C23" s="166"/>
      <c r="D23" s="167"/>
      <c r="E23" s="168"/>
      <c r="F23" s="169"/>
      <c r="G23" s="168"/>
      <c r="H23" s="169"/>
      <c r="I23" s="168"/>
      <c r="J23" s="169"/>
      <c r="K23" s="168"/>
      <c r="L23" s="169"/>
      <c r="M23" s="170"/>
    </row>
    <row r="24" spans="1:13" s="54" customFormat="1" ht="13" x14ac:dyDescent="0.25">
      <c r="A24" s="247"/>
      <c r="B24" s="163" t="s">
        <v>91</v>
      </c>
      <c r="C24" s="164" t="s">
        <v>92</v>
      </c>
      <c r="D24" s="171">
        <v>20</v>
      </c>
      <c r="E24" s="71"/>
      <c r="F24" s="172"/>
      <c r="G24" s="71"/>
      <c r="H24" s="172"/>
      <c r="I24" s="71"/>
      <c r="J24" s="172"/>
      <c r="K24" s="71"/>
      <c r="L24" s="172"/>
      <c r="M24" s="173"/>
    </row>
    <row r="25" spans="1:13" s="54" customFormat="1" ht="23" x14ac:dyDescent="0.25">
      <c r="A25" s="247"/>
      <c r="B25" s="163" t="s">
        <v>93</v>
      </c>
      <c r="C25" s="164" t="s">
        <v>94</v>
      </c>
      <c r="D25" s="171">
        <v>20</v>
      </c>
      <c r="E25" s="71"/>
      <c r="F25" s="172"/>
      <c r="G25" s="71"/>
      <c r="H25" s="172"/>
      <c r="I25" s="71"/>
      <c r="J25" s="172"/>
      <c r="K25" s="71"/>
      <c r="L25" s="172"/>
      <c r="M25" s="173"/>
    </row>
    <row r="26" spans="1:13" s="54" customFormat="1" ht="23" x14ac:dyDescent="0.25">
      <c r="A26" s="247"/>
      <c r="B26" s="163" t="s">
        <v>95</v>
      </c>
      <c r="C26" s="164" t="s">
        <v>96</v>
      </c>
      <c r="D26" s="70">
        <v>100</v>
      </c>
      <c r="E26" s="73"/>
      <c r="F26" s="72"/>
      <c r="G26" s="73"/>
      <c r="H26" s="72"/>
      <c r="I26" s="73"/>
      <c r="J26" s="72"/>
      <c r="K26" s="73"/>
      <c r="L26" s="72"/>
      <c r="M26" s="101"/>
    </row>
    <row r="27" spans="1:13" s="54" customFormat="1" ht="23" x14ac:dyDescent="0.25">
      <c r="A27" s="247"/>
      <c r="B27" s="163" t="s">
        <v>97</v>
      </c>
      <c r="C27" s="164" t="s">
        <v>98</v>
      </c>
      <c r="D27" s="70">
        <v>50</v>
      </c>
      <c r="E27" s="73"/>
      <c r="F27" s="72"/>
      <c r="G27" s="73"/>
      <c r="H27" s="72"/>
      <c r="I27" s="73"/>
      <c r="J27" s="72"/>
      <c r="K27" s="73"/>
      <c r="L27" s="72"/>
      <c r="M27" s="101"/>
    </row>
    <row r="28" spans="1:13" s="54" customFormat="1" ht="17.25" customHeight="1" x14ac:dyDescent="0.25">
      <c r="A28" s="247"/>
      <c r="B28" s="163" t="s">
        <v>99</v>
      </c>
      <c r="C28" s="164" t="s">
        <v>100</v>
      </c>
      <c r="D28" s="70">
        <v>40</v>
      </c>
      <c r="E28" s="73"/>
      <c r="F28" s="72"/>
      <c r="G28" s="73"/>
      <c r="H28" s="72"/>
      <c r="I28" s="73"/>
      <c r="J28" s="72"/>
      <c r="K28" s="73"/>
      <c r="L28" s="72"/>
      <c r="M28" s="101"/>
    </row>
    <row r="29" spans="1:13" s="54" customFormat="1" ht="17.25" customHeight="1" thickBot="1" x14ac:dyDescent="0.3">
      <c r="A29" s="247"/>
      <c r="B29" s="174" t="s">
        <v>101</v>
      </c>
      <c r="C29" s="175" t="s">
        <v>102</v>
      </c>
      <c r="D29" s="176">
        <v>800</v>
      </c>
      <c r="E29" s="177"/>
      <c r="F29" s="178"/>
      <c r="G29" s="177"/>
      <c r="H29" s="178"/>
      <c r="I29" s="177"/>
      <c r="J29" s="178"/>
      <c r="K29" s="177"/>
      <c r="L29" s="178"/>
      <c r="M29" s="179"/>
    </row>
    <row r="30" spans="1:13" s="54" customFormat="1" ht="17.25" customHeight="1" thickBot="1" x14ac:dyDescent="0.3">
      <c r="A30" s="247"/>
      <c r="B30" s="143" t="s">
        <v>23</v>
      </c>
      <c r="C30" s="82"/>
      <c r="D30" s="87"/>
      <c r="E30" s="84"/>
      <c r="F30" s="85"/>
      <c r="G30" s="84"/>
      <c r="H30" s="85"/>
      <c r="I30" s="84"/>
      <c r="J30" s="85"/>
      <c r="K30" s="84"/>
      <c r="L30" s="85"/>
      <c r="M30" s="86"/>
    </row>
    <row r="31" spans="1:13" s="54" customFormat="1" ht="17.25" customHeight="1" thickTop="1" thickBot="1" x14ac:dyDescent="0.3">
      <c r="A31" s="248"/>
      <c r="B31" s="143" t="s">
        <v>24</v>
      </c>
      <c r="C31" s="82"/>
      <c r="D31" s="88"/>
      <c r="E31" s="89"/>
      <c r="F31" s="85"/>
      <c r="G31" s="84"/>
      <c r="H31" s="85"/>
      <c r="I31" s="84"/>
      <c r="J31" s="85"/>
      <c r="K31" s="84"/>
      <c r="L31" s="85"/>
      <c r="M31" s="86"/>
    </row>
    <row r="32" spans="1:13" s="54" customFormat="1" ht="17.25" customHeight="1" thickTop="1" x14ac:dyDescent="0.25"/>
  </sheetData>
  <mergeCells count="12">
    <mergeCell ref="D1:H2"/>
    <mergeCell ref="B14:B15"/>
    <mergeCell ref="C14:C15"/>
    <mergeCell ref="D14:D15"/>
    <mergeCell ref="A10:A13"/>
    <mergeCell ref="A8:A9"/>
    <mergeCell ref="M14:M15"/>
    <mergeCell ref="M3:M4"/>
    <mergeCell ref="C3:C4"/>
    <mergeCell ref="A3:B4"/>
    <mergeCell ref="A5:A7"/>
    <mergeCell ref="A14:A31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1" orientation="landscape" horizontalDpi="300" verticalDpi="300" r:id="rId1"/>
  <headerFooter alignWithMargins="0">
    <oddHeader xml:space="preserve">&amp;L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zoomScaleNormal="100" zoomScaleSheetLayoutView="90" zoomScalePageLayoutView="60" workbookViewId="0">
      <selection activeCell="K2" sqref="K2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85" t="s">
        <v>18</v>
      </c>
      <c r="B1" s="286"/>
      <c r="C1" s="33" t="s">
        <v>20</v>
      </c>
      <c r="D1" s="277" t="s">
        <v>119</v>
      </c>
      <c r="E1" s="278"/>
      <c r="F1" s="278"/>
      <c r="G1" s="279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87" t="s">
        <v>78</v>
      </c>
      <c r="B2" s="288"/>
      <c r="C2" s="45" t="str">
        <f>קריטריונים!C2</f>
        <v>21/6.2023</v>
      </c>
      <c r="D2" s="280"/>
      <c r="E2" s="281"/>
      <c r="F2" s="281"/>
      <c r="G2" s="282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75" t="s">
        <v>30</v>
      </c>
      <c r="E3" s="276"/>
      <c r="F3" s="276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9" customFormat="1" ht="20.149999999999999" customHeight="1" thickTop="1" x14ac:dyDescent="0.25">
      <c r="A4" s="294" t="s">
        <v>10</v>
      </c>
      <c r="B4" s="291" t="s">
        <v>11</v>
      </c>
      <c r="C4" s="258" t="s">
        <v>12</v>
      </c>
      <c r="D4" s="261" t="s">
        <v>38</v>
      </c>
      <c r="E4" s="264" t="s">
        <v>34</v>
      </c>
      <c r="F4" s="264" t="s">
        <v>110</v>
      </c>
      <c r="G4" s="297" t="s">
        <v>39</v>
      </c>
      <c r="H4" s="261" t="s">
        <v>40</v>
      </c>
      <c r="I4" s="297" t="s">
        <v>41</v>
      </c>
      <c r="J4" s="267" t="s">
        <v>79</v>
      </c>
      <c r="K4" s="258" t="s">
        <v>43</v>
      </c>
    </row>
    <row r="5" spans="1:11" s="99" customFormat="1" ht="20.149999999999999" customHeight="1" x14ac:dyDescent="0.25">
      <c r="A5" s="295"/>
      <c r="B5" s="292"/>
      <c r="C5" s="259"/>
      <c r="D5" s="262"/>
      <c r="E5" s="265"/>
      <c r="F5" s="265"/>
      <c r="G5" s="298"/>
      <c r="H5" s="262"/>
      <c r="I5" s="298"/>
      <c r="J5" s="268"/>
      <c r="K5" s="259"/>
    </row>
    <row r="6" spans="1:11" s="99" customFormat="1" ht="20.149999999999999" customHeight="1" thickBot="1" x14ac:dyDescent="0.3">
      <c r="A6" s="295"/>
      <c r="B6" s="292"/>
      <c r="C6" s="260"/>
      <c r="D6" s="263"/>
      <c r="E6" s="266"/>
      <c r="F6" s="266"/>
      <c r="G6" s="299"/>
      <c r="H6" s="263"/>
      <c r="I6" s="299"/>
      <c r="J6" s="269"/>
      <c r="K6" s="259"/>
    </row>
    <row r="7" spans="1:11" s="100" customFormat="1" ht="18" customHeight="1" thickTop="1" thickBot="1" x14ac:dyDescent="0.3">
      <c r="A7" s="296"/>
      <c r="B7" s="293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60"/>
    </row>
    <row r="8" spans="1:11" s="94" customFormat="1" ht="17.25" customHeight="1" thickTop="1" x14ac:dyDescent="0.25">
      <c r="A8" s="290">
        <v>1</v>
      </c>
      <c r="B8" s="289"/>
      <c r="C8" s="90" t="s">
        <v>14</v>
      </c>
      <c r="D8" s="91"/>
      <c r="E8" s="92"/>
      <c r="F8" s="93"/>
      <c r="G8" s="306"/>
      <c r="H8" s="93"/>
      <c r="I8" s="306"/>
      <c r="J8" s="301"/>
      <c r="K8" s="283"/>
    </row>
    <row r="9" spans="1:11" s="94" customFormat="1" ht="17.25" customHeight="1" x14ac:dyDescent="0.25">
      <c r="A9" s="274"/>
      <c r="B9" s="272"/>
      <c r="C9" s="95" t="s">
        <v>15</v>
      </c>
      <c r="D9" s="96"/>
      <c r="E9" s="97"/>
      <c r="F9" s="97"/>
      <c r="G9" s="305"/>
      <c r="H9" s="96"/>
      <c r="I9" s="305"/>
      <c r="J9" s="302"/>
      <c r="K9" s="284"/>
    </row>
    <row r="10" spans="1:11" s="94" customFormat="1" ht="17.25" customHeight="1" x14ac:dyDescent="0.25">
      <c r="A10" s="270">
        <v>2</v>
      </c>
      <c r="B10" s="272"/>
      <c r="C10" s="98" t="s">
        <v>14</v>
      </c>
      <c r="D10" s="91"/>
      <c r="E10" s="92"/>
      <c r="F10" s="93"/>
      <c r="G10" s="303"/>
      <c r="H10" s="93"/>
      <c r="I10" s="303"/>
      <c r="J10" s="307"/>
      <c r="K10" s="284"/>
    </row>
    <row r="11" spans="1:11" s="94" customFormat="1" ht="17.25" customHeight="1" x14ac:dyDescent="0.25">
      <c r="A11" s="274"/>
      <c r="B11" s="272"/>
      <c r="C11" s="95" t="s">
        <v>15</v>
      </c>
      <c r="D11" s="96"/>
      <c r="E11" s="97"/>
      <c r="F11" s="97"/>
      <c r="G11" s="305"/>
      <c r="H11" s="96"/>
      <c r="I11" s="305"/>
      <c r="J11" s="302"/>
      <c r="K11" s="284"/>
    </row>
    <row r="12" spans="1:11" s="94" customFormat="1" ht="17.25" customHeight="1" x14ac:dyDescent="0.25">
      <c r="A12" s="270">
        <v>3</v>
      </c>
      <c r="B12" s="272"/>
      <c r="C12" s="98" t="s">
        <v>14</v>
      </c>
      <c r="D12" s="91"/>
      <c r="E12" s="92"/>
      <c r="F12" s="93"/>
      <c r="G12" s="303"/>
      <c r="H12" s="93"/>
      <c r="I12" s="303"/>
      <c r="J12" s="307"/>
      <c r="K12" s="284"/>
    </row>
    <row r="13" spans="1:11" s="94" customFormat="1" ht="17.25" customHeight="1" x14ac:dyDescent="0.25">
      <c r="A13" s="274"/>
      <c r="B13" s="272"/>
      <c r="C13" s="95" t="s">
        <v>15</v>
      </c>
      <c r="D13" s="96"/>
      <c r="E13" s="97"/>
      <c r="F13" s="97"/>
      <c r="G13" s="305"/>
      <c r="H13" s="96"/>
      <c r="I13" s="305"/>
      <c r="J13" s="302"/>
      <c r="K13" s="284"/>
    </row>
    <row r="14" spans="1:11" s="94" customFormat="1" ht="17.25" customHeight="1" x14ac:dyDescent="0.25">
      <c r="A14" s="270">
        <v>4</v>
      </c>
      <c r="B14" s="272"/>
      <c r="C14" s="98" t="s">
        <v>14</v>
      </c>
      <c r="D14" s="91"/>
      <c r="E14" s="92"/>
      <c r="F14" s="93"/>
      <c r="G14" s="303"/>
      <c r="H14" s="93"/>
      <c r="I14" s="303"/>
      <c r="J14" s="307"/>
      <c r="K14" s="284"/>
    </row>
    <row r="15" spans="1:11" s="94" customFormat="1" ht="17.25" customHeight="1" x14ac:dyDescent="0.25">
      <c r="A15" s="274"/>
      <c r="B15" s="272"/>
      <c r="C15" s="95" t="s">
        <v>15</v>
      </c>
      <c r="D15" s="96"/>
      <c r="E15" s="97"/>
      <c r="F15" s="97"/>
      <c r="G15" s="305"/>
      <c r="H15" s="96"/>
      <c r="I15" s="305"/>
      <c r="J15" s="302"/>
      <c r="K15" s="284"/>
    </row>
    <row r="16" spans="1:11" s="94" customFormat="1" ht="17.25" customHeight="1" x14ac:dyDescent="0.25">
      <c r="A16" s="270">
        <v>5</v>
      </c>
      <c r="B16" s="272"/>
      <c r="C16" s="98" t="s">
        <v>14</v>
      </c>
      <c r="D16" s="91"/>
      <c r="E16" s="92"/>
      <c r="F16" s="93"/>
      <c r="G16" s="303"/>
      <c r="H16" s="93"/>
      <c r="I16" s="303"/>
      <c r="J16" s="307"/>
      <c r="K16" s="284"/>
    </row>
    <row r="17" spans="1:11" s="94" customFormat="1" ht="17.25" customHeight="1" x14ac:dyDescent="0.25">
      <c r="A17" s="274"/>
      <c r="B17" s="272"/>
      <c r="C17" s="95" t="s">
        <v>15</v>
      </c>
      <c r="D17" s="96"/>
      <c r="E17" s="97"/>
      <c r="F17" s="97"/>
      <c r="G17" s="305"/>
      <c r="H17" s="96"/>
      <c r="I17" s="305"/>
      <c r="J17" s="302"/>
      <c r="K17" s="284"/>
    </row>
    <row r="18" spans="1:11" s="94" customFormat="1" ht="17.25" customHeight="1" x14ac:dyDescent="0.25">
      <c r="A18" s="270">
        <v>6</v>
      </c>
      <c r="B18" s="272"/>
      <c r="C18" s="98" t="s">
        <v>14</v>
      </c>
      <c r="D18" s="91"/>
      <c r="E18" s="92"/>
      <c r="F18" s="93"/>
      <c r="G18" s="303"/>
      <c r="H18" s="93"/>
      <c r="I18" s="303"/>
      <c r="J18" s="307"/>
      <c r="K18" s="284"/>
    </row>
    <row r="19" spans="1:11" s="94" customFormat="1" ht="17.25" customHeight="1" thickBot="1" x14ac:dyDescent="0.3">
      <c r="A19" s="271"/>
      <c r="B19" s="273"/>
      <c r="C19" s="95" t="s">
        <v>15</v>
      </c>
      <c r="D19" s="96"/>
      <c r="E19" s="97"/>
      <c r="F19" s="97"/>
      <c r="G19" s="304"/>
      <c r="H19" s="96"/>
      <c r="I19" s="304"/>
      <c r="J19" s="308"/>
      <c r="K19" s="300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G10:G11"/>
    <mergeCell ref="G8:G9"/>
    <mergeCell ref="G18:G19"/>
    <mergeCell ref="G16:G17"/>
    <mergeCell ref="G14:G15"/>
    <mergeCell ref="G12:G13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K18:K19"/>
    <mergeCell ref="K10:K11"/>
    <mergeCell ref="K12:K13"/>
    <mergeCell ref="K14:K15"/>
    <mergeCell ref="K16:K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A18:A19"/>
    <mergeCell ref="B12:B13"/>
    <mergeCell ref="B14:B15"/>
    <mergeCell ref="B16:B17"/>
    <mergeCell ref="B18:B19"/>
    <mergeCell ref="A14:A15"/>
    <mergeCell ref="A16:A17"/>
    <mergeCell ref="C4:C6"/>
    <mergeCell ref="D4:D6"/>
    <mergeCell ref="E4:E6"/>
    <mergeCell ref="F4:F6"/>
    <mergeCell ref="J4:J6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2023-06-04T09:56:01Z</dcterms:modified>
</cp:coreProperties>
</file>